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e\Documents\Rowe\2023\"/>
    </mc:Choice>
  </mc:AlternateContent>
  <bookViews>
    <workbookView xWindow="0" yWindow="0" windowWidth="19200" windowHeight="6885" activeTab="1"/>
  </bookViews>
  <sheets>
    <sheet name="Overlay" sheetId="1" r:id="rId1"/>
    <sheet name="Stabilization Accounts" sheetId="7" r:id="rId2"/>
  </sheets>
  <definedNames>
    <definedName name="_xlnm.Print_Area" localSheetId="1">'Stabilization Accounts'!$A$1:$F$52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7" l="1"/>
  <c r="B26" i="7"/>
  <c r="B8" i="7"/>
  <c r="F26" i="7" l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50" i="7"/>
  <c r="F51" i="7" s="1"/>
  <c r="F46" i="7"/>
  <c r="F47" i="7" s="1"/>
  <c r="B43" i="7"/>
  <c r="B51" i="7" s="1"/>
  <c r="B27" i="7"/>
  <c r="C23" i="7"/>
  <c r="E23" i="7" s="1"/>
  <c r="B23" i="7"/>
  <c r="F8" i="7"/>
  <c r="F9" i="7" s="1"/>
  <c r="F10" i="7" s="1"/>
  <c r="F11" i="7" s="1"/>
  <c r="F12" i="7" s="1"/>
  <c r="F13" i="7" s="1"/>
  <c r="F14" i="7" s="1"/>
  <c r="F15" i="7" s="1"/>
  <c r="F16" i="7" s="1"/>
  <c r="F17" i="7" s="1"/>
  <c r="B47" i="7" l="1"/>
  <c r="F18" i="7"/>
  <c r="F19" i="7" s="1"/>
  <c r="F20" i="7" s="1"/>
  <c r="F21" i="7" s="1"/>
  <c r="F22" i="7"/>
  <c r="F23" i="7" s="1"/>
  <c r="C26" i="7"/>
  <c r="C43" i="7" s="1"/>
  <c r="E43" i="7" s="1"/>
  <c r="G13" i="1"/>
  <c r="H13" i="1" l="1"/>
  <c r="H14" i="1"/>
  <c r="H15" i="1"/>
  <c r="G16" i="1"/>
  <c r="H12" i="1"/>
  <c r="H11" i="1"/>
  <c r="H10" i="1"/>
  <c r="H9" i="1"/>
  <c r="H8" i="1"/>
  <c r="H7" i="1"/>
  <c r="H16" i="1" l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<sst xmlns="http://schemas.openxmlformats.org/spreadsheetml/2006/main" count="38" uniqueCount="29">
  <si>
    <t>Town of Rowe</t>
  </si>
  <si>
    <t>Overlay Balances</t>
  </si>
  <si>
    <t>Balance Forward</t>
  </si>
  <si>
    <t>FY21 Senior Exemptions</t>
  </si>
  <si>
    <t>FY21 Veteran's Exemption</t>
  </si>
  <si>
    <t>FY21 Abatements</t>
  </si>
  <si>
    <t>Totals</t>
  </si>
  <si>
    <t>Total</t>
  </si>
  <si>
    <t>FY21 Raised on Recap</t>
  </si>
  <si>
    <t>FY22 Raised on Recap</t>
  </si>
  <si>
    <t>FY22 Abatements</t>
  </si>
  <si>
    <t>Highway Stabilization Fund</t>
  </si>
  <si>
    <t>5/15/21 ATM Article 26 Establishes (No Funding)</t>
  </si>
  <si>
    <t>terry</t>
  </si>
  <si>
    <t>Cash S/B</t>
  </si>
  <si>
    <t>bank</t>
  </si>
  <si>
    <t>diff</t>
  </si>
  <si>
    <t>Stabilization Balances</t>
  </si>
  <si>
    <t>Stabilization Balance Fund 83</t>
  </si>
  <si>
    <t>Capital Stabilization Fund 84</t>
  </si>
  <si>
    <t>OPEB Stabilization Fund 82-82111</t>
  </si>
  <si>
    <t>Total Reserved for Continuing Appropriation</t>
  </si>
  <si>
    <t>Balance</t>
  </si>
  <si>
    <t>Total Unreserved Stabilization Fund Balance</t>
  </si>
  <si>
    <t>Total Unreserved Capital Stabilization</t>
  </si>
  <si>
    <t>Total OPEB Stabilization</t>
  </si>
  <si>
    <t>Fund Balance</t>
  </si>
  <si>
    <t>Total Unreserved Highway Stabilization Fund</t>
  </si>
  <si>
    <t>FY22 Veteran's Exemption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</si>
</sst>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44" fontId="2" fillId="0" borderId="1" xfId="1" applyFont="1" applyBorder="1"/>
    <xf numFmtId="0" fontId="2" fillId="0" borderId="0" xfId="0" applyFont="1"/>
    <xf numFmtId="0" fontId="2" fillId="0" borderId="1" xfId="0" applyFont="1" applyBorder="1"/>
    <xf numFmtId="44" fontId="2" fillId="0" borderId="0" xfId="1" applyFont="1"/>
    <xf numFmtId="0" fontId="2" fillId="0" borderId="0" xfId="0" applyFont="1" applyBorder="1"/>
    <xf numFmtId="44" fontId="2" fillId="0" borderId="0" xfId="1" applyFont="1" applyBorder="1"/>
    <xf numFmtId="44" fontId="0" fillId="0" borderId="0" xfId="1" applyFont="1" applyFill="1"/>
    <xf numFmtId="44" fontId="2" fillId="0" borderId="1" xfId="1" applyFont="1" applyFill="1" applyBorder="1"/>
    <xf numFmtId="0" fontId="2" fillId="0" borderId="1" xfId="0" applyFont="1" applyBorder="1" applyAlignment="1">
      <alignment horizontal="right"/>
    </xf>
    <xf numFmtId="14" fontId="2" fillId="0" borderId="1" xfId="1" applyNumberFormat="1" applyFont="1" applyBorder="1"/>
    <xf numFmtId="14" fontId="0" fillId="0" borderId="0" xfId="0" applyNumberFormat="1" applyFill="1"/>
    <xf numFmtId="14" fontId="2" fillId="0" borderId="1" xfId="0" applyNumberFormat="1" applyFont="1" applyBorder="1"/>
    <xf numFmtId="14" fontId="2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="110" zoomScaleNormal="100" zoomScaleSheetLayoutView="110" workbookViewId="0">
      <selection activeCell="B28" sqref="B28:B29"/>
    </sheetView>
  </sheetViews>
  <sheetFormatPr defaultRowHeight="15.75" x14ac:dyDescent="0.25"/>
  <cols>
    <col min="1" max="1" width="15.125" bestFit="1" customWidth="1"/>
    <col min="2" max="8" width="12.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s="1">
        <v>44865</v>
      </c>
    </row>
    <row r="6" spans="1:8" s="6" customFormat="1" x14ac:dyDescent="0.25">
      <c r="B6" s="6">
        <v>2017</v>
      </c>
      <c r="C6" s="6">
        <v>2018</v>
      </c>
      <c r="D6" s="6">
        <v>2019</v>
      </c>
      <c r="E6" s="6">
        <v>2020</v>
      </c>
      <c r="F6" s="6">
        <v>2021</v>
      </c>
      <c r="G6" s="6">
        <v>2022</v>
      </c>
      <c r="H6" s="6" t="s">
        <v>7</v>
      </c>
    </row>
    <row r="7" spans="1:8" x14ac:dyDescent="0.25">
      <c r="A7" t="s">
        <v>2</v>
      </c>
      <c r="B7" s="2">
        <v>902.93</v>
      </c>
      <c r="C7" s="2">
        <v>17067.22</v>
      </c>
      <c r="D7" s="2">
        <v>96901.75</v>
      </c>
      <c r="E7" s="2">
        <v>193674.58</v>
      </c>
      <c r="H7" s="3">
        <f t="shared" ref="H7:H15" si="0">SUM(B7:G7)</f>
        <v>308546.48</v>
      </c>
    </row>
    <row r="8" spans="1:8" x14ac:dyDescent="0.25">
      <c r="A8" t="s">
        <v>8</v>
      </c>
      <c r="B8" s="2"/>
      <c r="C8" s="2"/>
      <c r="D8" s="2"/>
      <c r="E8" s="2"/>
      <c r="F8" s="2">
        <v>203553.6</v>
      </c>
      <c r="G8" s="2"/>
      <c r="H8" s="3">
        <f t="shared" si="0"/>
        <v>203553.6</v>
      </c>
    </row>
    <row r="9" spans="1:8" x14ac:dyDescent="0.25">
      <c r="A9" t="s">
        <v>3</v>
      </c>
      <c r="B9" s="2"/>
      <c r="C9" s="2"/>
      <c r="D9" s="2"/>
      <c r="E9" s="2"/>
      <c r="F9" s="2">
        <v>-1882.24</v>
      </c>
      <c r="G9" s="2"/>
      <c r="H9" s="3">
        <f t="shared" si="0"/>
        <v>-1882.24</v>
      </c>
    </row>
    <row r="10" spans="1:8" x14ac:dyDescent="0.25">
      <c r="A10" t="s">
        <v>4</v>
      </c>
      <c r="B10" s="2"/>
      <c r="C10" s="2"/>
      <c r="D10" s="2"/>
      <c r="E10" s="2"/>
      <c r="F10" s="2">
        <v>-2259.2399999999998</v>
      </c>
      <c r="G10" s="2"/>
      <c r="H10" s="3">
        <f t="shared" si="0"/>
        <v>-2259.2399999999998</v>
      </c>
    </row>
    <row r="11" spans="1:8" x14ac:dyDescent="0.25">
      <c r="A11" t="s">
        <v>5</v>
      </c>
      <c r="B11" s="2"/>
      <c r="C11" s="2"/>
      <c r="D11" s="2"/>
      <c r="E11" s="2"/>
      <c r="F11" s="2">
        <v>0</v>
      </c>
      <c r="G11" s="2"/>
      <c r="H11" s="3">
        <f t="shared" si="0"/>
        <v>0</v>
      </c>
    </row>
    <row r="12" spans="1:8" x14ac:dyDescent="0.25">
      <c r="A12" t="s">
        <v>9</v>
      </c>
      <c r="B12" s="2"/>
      <c r="C12" s="2"/>
      <c r="D12" s="2"/>
      <c r="E12" s="2"/>
      <c r="F12" s="2"/>
      <c r="G12" s="2">
        <v>99959.26</v>
      </c>
      <c r="H12" s="3">
        <f t="shared" si="0"/>
        <v>99959.26</v>
      </c>
    </row>
    <row r="13" spans="1:8" x14ac:dyDescent="0.25">
      <c r="A13" t="s">
        <v>10</v>
      </c>
      <c r="B13" s="2"/>
      <c r="C13" s="2"/>
      <c r="D13" s="2"/>
      <c r="E13" s="2"/>
      <c r="F13" s="2"/>
      <c r="G13" s="13">
        <f>-408.27-1220.67</f>
        <v>-1628.94</v>
      </c>
      <c r="H13" s="3">
        <f t="shared" si="0"/>
        <v>-1628.94</v>
      </c>
    </row>
    <row r="14" spans="1:8" x14ac:dyDescent="0.25">
      <c r="A14" t="s">
        <v>28</v>
      </c>
      <c r="B14" s="2"/>
      <c r="C14" s="2"/>
      <c r="D14" s="2"/>
      <c r="E14" s="2"/>
      <c r="F14" s="2"/>
      <c r="G14" s="2">
        <v>-2560.5</v>
      </c>
      <c r="H14" s="3">
        <f t="shared" si="0"/>
        <v>-2560.5</v>
      </c>
    </row>
    <row r="15" spans="1:8" x14ac:dyDescent="0.25">
      <c r="B15" s="2"/>
      <c r="C15" s="2"/>
      <c r="D15" s="2"/>
      <c r="E15" s="2"/>
      <c r="F15" s="2"/>
      <c r="G15" s="2"/>
      <c r="H15" s="3">
        <f t="shared" si="0"/>
        <v>0</v>
      </c>
    </row>
    <row r="16" spans="1:8" ht="16.5" thickBot="1" x14ac:dyDescent="0.3">
      <c r="A16" s="4" t="s">
        <v>6</v>
      </c>
      <c r="B16" s="5">
        <f t="shared" ref="B16:H16" si="1">SUM(B7:B15)</f>
        <v>902.93</v>
      </c>
      <c r="C16" s="5">
        <f t="shared" si="1"/>
        <v>17067.22</v>
      </c>
      <c r="D16" s="5">
        <f t="shared" si="1"/>
        <v>96901.75</v>
      </c>
      <c r="E16" s="5">
        <f t="shared" si="1"/>
        <v>193674.58</v>
      </c>
      <c r="F16" s="5">
        <f t="shared" si="1"/>
        <v>199412.12000000002</v>
      </c>
      <c r="G16" s="5">
        <f t="shared" si="1"/>
        <v>95769.819999999992</v>
      </c>
      <c r="H16" s="7">
        <f t="shared" si="1"/>
        <v>603728.42000000004</v>
      </c>
    </row>
    <row r="17" spans="2:7" ht="16.5" thickTop="1" x14ac:dyDescent="0.25">
      <c r="B17" s="2"/>
      <c r="C17" s="2"/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</sheetData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BreakPreview" zoomScale="110" zoomScaleNormal="100" zoomScaleSheetLayoutView="110" workbookViewId="0">
      <selection activeCell="A3" sqref="A3"/>
    </sheetView>
  </sheetViews>
  <sheetFormatPr defaultRowHeight="15.75" x14ac:dyDescent="0.25"/>
  <cols>
    <col min="1" max="1" width="61.375" bestFit="1" customWidth="1"/>
    <col min="2" max="2" width="14.5" style="2" bestFit="1" customWidth="1"/>
    <col min="3" max="4" width="14.5" style="2" hidden="1" customWidth="1"/>
    <col min="5" max="5" width="12.75" style="2" hidden="1" customWidth="1"/>
    <col min="6" max="6" width="16.25" style="2" customWidth="1"/>
  </cols>
  <sheetData>
    <row r="1" spans="1:6" x14ac:dyDescent="0.25">
      <c r="A1" s="8" t="s">
        <v>0</v>
      </c>
    </row>
    <row r="2" spans="1:6" x14ac:dyDescent="0.25">
      <c r="A2" s="8" t="s">
        <v>17</v>
      </c>
    </row>
    <row r="3" spans="1:6" x14ac:dyDescent="0.25">
      <c r="A3" s="19">
        <v>44834</v>
      </c>
    </row>
    <row r="4" spans="1:6" x14ac:dyDescent="0.25">
      <c r="A4" s="19"/>
    </row>
    <row r="5" spans="1:6" x14ac:dyDescent="0.25">
      <c r="A5" s="19"/>
    </row>
    <row r="7" spans="1:6" x14ac:dyDescent="0.25">
      <c r="A7" s="8" t="s">
        <v>18</v>
      </c>
      <c r="C7" s="2" t="s">
        <v>14</v>
      </c>
      <c r="D7" s="2" t="s">
        <v>15</v>
      </c>
      <c r="E7" s="2" t="s">
        <v>16</v>
      </c>
      <c r="F7" s="2" t="s">
        <v>22</v>
      </c>
    </row>
    <row r="8" spans="1:6" x14ac:dyDescent="0.25">
      <c r="A8" t="s">
        <v>26</v>
      </c>
      <c r="B8" s="2">
        <f>1325857.34+215.28-848.2+9420.51</f>
        <v>1334644.9300000002</v>
      </c>
      <c r="C8" s="2">
        <v>624642.78</v>
      </c>
      <c r="F8" s="2">
        <f>+B8</f>
        <v>1334644.9300000002</v>
      </c>
    </row>
    <row r="9" spans="1:6" x14ac:dyDescent="0.25">
      <c r="A9" s="1" t="s">
        <v>21</v>
      </c>
      <c r="B9" s="2">
        <v>-142500</v>
      </c>
      <c r="C9" s="2">
        <v>300000</v>
      </c>
      <c r="F9" s="2">
        <f t="shared" ref="F9:F21" si="0">+F8+B9</f>
        <v>1192144.9300000002</v>
      </c>
    </row>
    <row r="10" spans="1:6" hidden="1" x14ac:dyDescent="0.25">
      <c r="C10" s="2">
        <v>156845</v>
      </c>
      <c r="F10" s="2">
        <f t="shared" si="0"/>
        <v>1192144.9300000002</v>
      </c>
    </row>
    <row r="11" spans="1:6" hidden="1" x14ac:dyDescent="0.25">
      <c r="C11" s="2">
        <v>130000</v>
      </c>
      <c r="F11" s="2">
        <f t="shared" si="0"/>
        <v>1192144.9300000002</v>
      </c>
    </row>
    <row r="12" spans="1:6" hidden="1" x14ac:dyDescent="0.25">
      <c r="C12" s="2">
        <v>9000</v>
      </c>
      <c r="F12" s="2">
        <f t="shared" si="0"/>
        <v>1192144.9300000002</v>
      </c>
    </row>
    <row r="13" spans="1:6" hidden="1" x14ac:dyDescent="0.25">
      <c r="C13" s="2">
        <v>3500</v>
      </c>
      <c r="F13" s="2">
        <f t="shared" si="0"/>
        <v>1192144.9300000002</v>
      </c>
    </row>
    <row r="14" spans="1:6" hidden="1" x14ac:dyDescent="0.25">
      <c r="C14" s="2">
        <v>12500</v>
      </c>
      <c r="F14" s="2">
        <f t="shared" si="0"/>
        <v>1192144.9300000002</v>
      </c>
    </row>
    <row r="15" spans="1:6" hidden="1" x14ac:dyDescent="0.25">
      <c r="A15" s="1"/>
      <c r="C15" s="2" t="s">
        <v>13</v>
      </c>
      <c r="F15" s="2">
        <f t="shared" si="0"/>
        <v>1192144.9300000002</v>
      </c>
    </row>
    <row r="16" spans="1:6" hidden="1" x14ac:dyDescent="0.25">
      <c r="C16" s="2">
        <v>1562.41</v>
      </c>
      <c r="F16" s="2">
        <f t="shared" si="0"/>
        <v>1192144.9300000002</v>
      </c>
    </row>
    <row r="17" spans="1:6" hidden="1" x14ac:dyDescent="0.25">
      <c r="C17" s="2">
        <v>370.17</v>
      </c>
      <c r="F17" s="2">
        <f t="shared" si="0"/>
        <v>1192144.9300000002</v>
      </c>
    </row>
    <row r="18" spans="1:6" hidden="1" x14ac:dyDescent="0.25">
      <c r="F18" s="2">
        <f t="shared" si="0"/>
        <v>1192144.9300000002</v>
      </c>
    </row>
    <row r="19" spans="1:6" hidden="1" x14ac:dyDescent="0.25">
      <c r="F19" s="2">
        <f t="shared" si="0"/>
        <v>1192144.9300000002</v>
      </c>
    </row>
    <row r="20" spans="1:6" hidden="1" x14ac:dyDescent="0.25">
      <c r="F20" s="2">
        <f t="shared" si="0"/>
        <v>1192144.9300000002</v>
      </c>
    </row>
    <row r="21" spans="1:6" hidden="1" x14ac:dyDescent="0.25">
      <c r="F21" s="2">
        <f t="shared" si="0"/>
        <v>1192144.9300000002</v>
      </c>
    </row>
    <row r="22" spans="1:6" hidden="1" x14ac:dyDescent="0.25">
      <c r="F22" s="2">
        <f>+F17+B22</f>
        <v>1192144.9300000002</v>
      </c>
    </row>
    <row r="23" spans="1:6" s="9" customFormat="1" ht="16.5" thickBot="1" x14ac:dyDescent="0.3">
      <c r="A23" s="15" t="s">
        <v>23</v>
      </c>
      <c r="B23" s="18">
        <f>+A3</f>
        <v>44834</v>
      </c>
      <c r="C23" s="7">
        <f>SUM(C8:C22)</f>
        <v>1238420.3599999999</v>
      </c>
      <c r="D23" s="7">
        <v>1160576.97</v>
      </c>
      <c r="E23" s="7">
        <f>+C23-D23</f>
        <v>77843.389999999898</v>
      </c>
      <c r="F23" s="7">
        <f>+F22</f>
        <v>1192144.9300000002</v>
      </c>
    </row>
    <row r="24" spans="1:6" ht="16.5" thickTop="1" x14ac:dyDescent="0.25"/>
    <row r="25" spans="1:6" x14ac:dyDescent="0.25">
      <c r="A25" s="8" t="s">
        <v>19</v>
      </c>
      <c r="C25" s="2" t="s">
        <v>14</v>
      </c>
      <c r="D25" s="2" t="s">
        <v>15</v>
      </c>
      <c r="E25" s="2" t="s">
        <v>16</v>
      </c>
    </row>
    <row r="26" spans="1:6" x14ac:dyDescent="0.25">
      <c r="A26" t="s">
        <v>26</v>
      </c>
      <c r="B26" s="2">
        <f>932125.87+215814.03+7993.12</f>
        <v>1155933.02</v>
      </c>
      <c r="C26" s="2">
        <f>+B26</f>
        <v>1155933.02</v>
      </c>
      <c r="F26" s="2">
        <f>+B26</f>
        <v>1155933.02</v>
      </c>
    </row>
    <row r="27" spans="1:6" x14ac:dyDescent="0.25">
      <c r="A27" s="1" t="s">
        <v>21</v>
      </c>
      <c r="B27" s="2">
        <f>-360678.65-26000</f>
        <v>-386678.65</v>
      </c>
      <c r="C27" s="2">
        <v>-200000</v>
      </c>
      <c r="F27" s="13">
        <f>+F26+B27</f>
        <v>769254.37</v>
      </c>
    </row>
    <row r="28" spans="1:6" hidden="1" x14ac:dyDescent="0.25">
      <c r="A28" s="1"/>
      <c r="C28" s="2">
        <v>-15000</v>
      </c>
      <c r="F28" s="13">
        <f t="shared" ref="F28:F42" si="1">+F27+B28</f>
        <v>769254.37</v>
      </c>
    </row>
    <row r="29" spans="1:6" hidden="1" x14ac:dyDescent="0.25">
      <c r="C29" s="2">
        <v>29500</v>
      </c>
      <c r="F29" s="13">
        <f t="shared" si="1"/>
        <v>769254.37</v>
      </c>
    </row>
    <row r="30" spans="1:6" hidden="1" x14ac:dyDescent="0.25">
      <c r="C30" s="2">
        <v>26000</v>
      </c>
      <c r="F30" s="13">
        <f t="shared" si="1"/>
        <v>769254.37</v>
      </c>
    </row>
    <row r="31" spans="1:6" hidden="1" x14ac:dyDescent="0.25">
      <c r="C31" s="2">
        <v>15000</v>
      </c>
      <c r="F31" s="13">
        <f t="shared" si="1"/>
        <v>769254.37</v>
      </c>
    </row>
    <row r="32" spans="1:6" hidden="1" x14ac:dyDescent="0.25">
      <c r="C32" s="2" t="s">
        <v>13</v>
      </c>
      <c r="F32" s="13">
        <f t="shared" si="1"/>
        <v>769254.37</v>
      </c>
    </row>
    <row r="33" spans="1:6" hidden="1" x14ac:dyDescent="0.25">
      <c r="C33" s="2">
        <v>300000</v>
      </c>
      <c r="F33" s="13">
        <f t="shared" si="1"/>
        <v>769254.37</v>
      </c>
    </row>
    <row r="34" spans="1:6" hidden="1" x14ac:dyDescent="0.25">
      <c r="A34" s="17"/>
      <c r="C34" s="2">
        <v>65500</v>
      </c>
      <c r="F34" s="13">
        <f t="shared" si="1"/>
        <v>769254.37</v>
      </c>
    </row>
    <row r="35" spans="1:6" hidden="1" x14ac:dyDescent="0.25">
      <c r="C35" s="2" t="s">
        <v>13</v>
      </c>
      <c r="F35" s="13">
        <f t="shared" si="1"/>
        <v>769254.37</v>
      </c>
    </row>
    <row r="36" spans="1:6" hidden="1" x14ac:dyDescent="0.25">
      <c r="C36" s="2">
        <v>61445</v>
      </c>
      <c r="F36" s="13">
        <f t="shared" si="1"/>
        <v>769254.37</v>
      </c>
    </row>
    <row r="37" spans="1:6" hidden="1" x14ac:dyDescent="0.25">
      <c r="C37" s="2">
        <v>1450.22</v>
      </c>
      <c r="F37" s="13">
        <f t="shared" si="1"/>
        <v>769254.37</v>
      </c>
    </row>
    <row r="38" spans="1:6" hidden="1" x14ac:dyDescent="0.25">
      <c r="C38" s="2">
        <v>343.43</v>
      </c>
      <c r="F38" s="13">
        <f t="shared" si="1"/>
        <v>769254.37</v>
      </c>
    </row>
    <row r="39" spans="1:6" hidden="1" x14ac:dyDescent="0.25">
      <c r="F39" s="13">
        <f t="shared" si="1"/>
        <v>769254.37</v>
      </c>
    </row>
    <row r="40" spans="1:6" hidden="1" x14ac:dyDescent="0.25">
      <c r="F40" s="13">
        <f t="shared" si="1"/>
        <v>769254.37</v>
      </c>
    </row>
    <row r="41" spans="1:6" hidden="1" x14ac:dyDescent="0.25">
      <c r="F41" s="13">
        <f t="shared" si="1"/>
        <v>769254.37</v>
      </c>
    </row>
    <row r="42" spans="1:6" hidden="1" x14ac:dyDescent="0.25">
      <c r="F42" s="13">
        <f t="shared" si="1"/>
        <v>769254.37</v>
      </c>
    </row>
    <row r="43" spans="1:6" s="9" customFormat="1" ht="16.5" thickBot="1" x14ac:dyDescent="0.3">
      <c r="A43" s="15" t="s">
        <v>24</v>
      </c>
      <c r="B43" s="16">
        <f>+A3</f>
        <v>44834</v>
      </c>
      <c r="C43" s="7">
        <f>SUM(C26:C42)</f>
        <v>1440171.67</v>
      </c>
      <c r="D43" s="7">
        <v>1045542.42</v>
      </c>
      <c r="E43" s="7">
        <f>+C43-D43</f>
        <v>394629.24999999988</v>
      </c>
      <c r="F43" s="14">
        <f>+F42</f>
        <v>769254.37</v>
      </c>
    </row>
    <row r="44" spans="1:6" s="8" customFormat="1" ht="16.5" thickTop="1" x14ac:dyDescent="0.25">
      <c r="A44" s="11"/>
      <c r="B44" s="12"/>
      <c r="C44" s="10"/>
      <c r="D44" s="10"/>
      <c r="E44" s="10"/>
      <c r="F44" s="10"/>
    </row>
    <row r="45" spans="1:6" x14ac:dyDescent="0.25">
      <c r="A45" s="8" t="s">
        <v>11</v>
      </c>
    </row>
    <row r="46" spans="1:6" x14ac:dyDescent="0.25">
      <c r="A46" t="s">
        <v>12</v>
      </c>
      <c r="B46" s="2">
        <v>0</v>
      </c>
      <c r="F46" s="2">
        <f>+B46</f>
        <v>0</v>
      </c>
    </row>
    <row r="47" spans="1:6" s="9" customFormat="1" ht="16.5" thickBot="1" x14ac:dyDescent="0.3">
      <c r="A47" s="15" t="s">
        <v>27</v>
      </c>
      <c r="B47" s="16">
        <f>+B43</f>
        <v>44834</v>
      </c>
      <c r="C47" s="7"/>
      <c r="D47" s="7"/>
      <c r="E47" s="7"/>
      <c r="F47" s="7">
        <f>+F46</f>
        <v>0</v>
      </c>
    </row>
    <row r="48" spans="1:6" ht="16.5" thickTop="1" x14ac:dyDescent="0.25"/>
    <row r="49" spans="1:6" x14ac:dyDescent="0.25">
      <c r="A49" s="8" t="s">
        <v>20</v>
      </c>
    </row>
    <row r="50" spans="1:6" x14ac:dyDescent="0.25">
      <c r="A50" t="s">
        <v>26</v>
      </c>
      <c r="B50" s="2">
        <f>106066.79+701.93</f>
        <v>106768.71999999999</v>
      </c>
      <c r="F50" s="2">
        <f>+B50</f>
        <v>106768.71999999999</v>
      </c>
    </row>
    <row r="51" spans="1:6" s="9" customFormat="1" ht="16.5" thickBot="1" x14ac:dyDescent="0.3">
      <c r="A51" s="15" t="s">
        <v>25</v>
      </c>
      <c r="B51" s="16">
        <f>+B43</f>
        <v>44834</v>
      </c>
      <c r="C51" s="7"/>
      <c r="D51" s="7"/>
      <c r="E51" s="7"/>
      <c r="F51" s="7">
        <f>+F50</f>
        <v>106768.71999999999</v>
      </c>
    </row>
    <row r="52" spans="1:6" ht="16.5" thickTop="1" x14ac:dyDescent="0.25"/>
  </sheetData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Overlay</vt:lpstr>
      <vt:lpstr>Stabilization Accounts</vt:lpstr>
      <vt:lpstr>'Stabilization Accounts'!Print_Area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Fierro</dc:creator>
  <cp:lastModifiedBy>Dave</cp:lastModifiedBy>
  <cp:lastPrinted>2022-07-21T18:10:12Z</cp:lastPrinted>
  <dcterms:created xsi:type="dcterms:W3CDTF">2021-04-12T12:11:46Z</dcterms:created>
  <dcterms:modified xsi:type="dcterms:W3CDTF">2022-11-18T02:58:52Z</dcterms:modified>
</cp:coreProperties>
</file>